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<sst xmlns="http://schemas.openxmlformats.org/spreadsheetml/2006/main" count="178" uniqueCount="80">
  <si>
    <t>Patient Name:</t>
  </si>
  <si>
    <t>%TBSA</t>
  </si>
  <si>
    <t>Site</t>
  </si>
  <si>
    <t>Time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</si>
  <si>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</si>
  <si>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</si>
  <si>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</si>
  <si>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</si>
  <si>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</si>
  <si>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</si>
  <si>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</si>
  <si>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</si>
  <si>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</si>
  <si>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None</t>
  </si>
  <si>
    <t>SBP mmHg</t>
  </si>
  <si>
    <t>MAP mmHg</t>
  </si>
  <si>
    <t>CVP mmHg</t>
  </si>
  <si>
    <t>Estimated wt kg</t>
  </si>
  <si>
    <t>Crystalloid ml's</t>
  </si>
  <si>
    <t>Colloid ml's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</si>
  <si>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</si>
  <si>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</si>
  <si>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</si>
  <si>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</si>
  <si>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</si>
  <si>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</si>
  <si>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</si>
  <si>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</si>
  <si>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</si>
  <si>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</si>
  <si>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</si>
  <si>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</si>
  <si>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</si>
  <si>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</si>
  <si>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</si>
  <si>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Actual Urine Output</t>
  </si>
  <si>
    <t>Comments</t>
  </si>
  <si>
    <t xml:space="preserve">Planned fluid resuscitation </t>
  </si>
  <si>
    <t>ml/kg/%TBSA</t>
  </si>
  <si>
    <t xml:space="preserve">Estimated fluid volume patient should receive </t>
  </si>
  <si>
    <t>1st 8 hrs</t>
  </si>
  <si>
    <t>Total ml's</t>
  </si>
  <si>
    <t>ml/hr</t>
  </si>
  <si>
    <t>2nd 16 hrs</t>
  </si>
  <si>
    <t>1st 24 hrs</t>
  </si>
  <si>
    <t>Burn Injury Date:</t>
  </si>
  <si>
    <t>Burn Injury Time:</t>
  </si>
  <si>
    <t>Hr's from burn</t>
  </si>
  <si>
    <t xml:space="preserve"> Total ml's IVF</t>
  </si>
  <si>
    <t>Projected 24 hr total fluids at 12 hrs:</t>
  </si>
  <si>
    <t>ml's</t>
  </si>
  <si>
    <t>6ml / kg /%TBSA burn estimate:</t>
  </si>
  <si>
    <t>Consider difficult to resuscitate guideline:</t>
  </si>
  <si>
    <t xml:space="preserve">        Total  fluids 2nd 16 hrs:</t>
  </si>
  <si>
    <t xml:space="preserve">       Total fluids 1st 8 hrs:</t>
  </si>
  <si>
    <t xml:space="preserve">              Total fluids 24 hrs:</t>
  </si>
  <si>
    <t>Target Urine Output</t>
  </si>
  <si>
    <t>&gt; 70 ml</t>
  </si>
  <si>
    <t>&lt; 85% Target</t>
  </si>
  <si>
    <t>Vasopressin units/min</t>
  </si>
  <si>
    <t>University of Michigan Adult Burn Resuscitation Flow Sheet</t>
  </si>
  <si>
    <t>ED</t>
  </si>
  <si>
    <t>EDM or PA CI</t>
  </si>
  <si>
    <t>ICU</t>
  </si>
  <si>
    <t>IVF &lt; 175 ml/hr</t>
  </si>
  <si>
    <t>Urine&gt; 70 ml/hr</t>
  </si>
  <si>
    <t>Logic</t>
  </si>
  <si>
    <t xml:space="preserve">     </t>
  </si>
  <si>
    <t>Last, First</t>
  </si>
  <si>
    <t>0000-0000</t>
  </si>
  <si>
    <t>00/00/00</t>
  </si>
  <si>
    <t>MRN:</t>
  </si>
  <si>
    <t>Dobutamine mcg/kg/min</t>
  </si>
  <si>
    <t>Levophed mcg/kg/min</t>
  </si>
  <si>
    <t>Crystalloid</t>
  </si>
  <si>
    <t>Titration:</t>
  </si>
  <si>
    <t>Colloid</t>
  </si>
  <si>
    <r>
      <rPr>
        <sz val="10"/>
        <rFont val="Calibri"/>
        <family val="2"/>
      </rPr>
      <t>±</t>
    </r>
    <r>
      <rPr>
        <sz val="9"/>
        <rFont val="Arial"/>
        <family val="2"/>
      </rPr>
      <t xml:space="preserve"> 20%</t>
    </r>
  </si>
  <si>
    <t>Blood products are entered as ml's colloid.</t>
  </si>
  <si>
    <r>
      <rPr>
        <sz val="10"/>
        <rFont val="Calibri"/>
        <family val="2"/>
      </rPr>
      <t>±</t>
    </r>
    <r>
      <rPr>
        <sz val="9"/>
        <rFont val="Arial"/>
        <family val="2"/>
      </rPr>
      <t xml:space="preserve"> 33%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</si>
</sst>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\-0000"/>
    <numFmt numFmtId="166" formatCode="m/d/yy;@"/>
    <numFmt numFmtId="167" formatCode="[$-409]h:mm:ss\ AM/PM"/>
    <numFmt numFmtId="168" formatCode="h:mm;@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5" max="5" width="10.421875" style="0" customWidth="1"/>
    <col min="8" max="8" width="9.7109375" style="0" customWidth="1"/>
    <col min="10" max="10" width="9.57421875" style="0" customWidth="1"/>
    <col min="12" max="13" width="9.57421875" style="0" customWidth="1"/>
    <col min="14" max="14" width="11.57421875" style="0" customWidth="1"/>
    <col min="15" max="15" width="11.8515625" style="0" customWidth="1"/>
    <col min="16" max="16" width="11.57421875" style="0" customWidth="1"/>
    <col min="17" max="17" width="13.140625" style="0" customWidth="1"/>
    <col min="18" max="18" width="11.57421875" style="0" customWidth="1"/>
    <col min="19" max="19" width="69.28125" style="0" customWidth="1"/>
    <col min="20" max="33" width="9.140625" style="16" customWidth="1"/>
  </cols>
  <sheetData>
    <row r="1" ht="12.75">
      <c r="B1" s="1" t="s">
        <v>60</v>
      </c>
    </row>
    <row r="2" ht="9" customHeight="1" thickBot="1"/>
    <row r="3" spans="2:16" ht="13.5" thickBot="1">
      <c r="B3" s="6" t="s">
        <v>0</v>
      </c>
      <c r="D3" s="29" t="s">
        <v>68</v>
      </c>
      <c r="E3" s="30"/>
      <c r="F3" s="31"/>
      <c r="H3" s="6" t="s">
        <v>71</v>
      </c>
      <c r="I3" s="32" t="s">
        <v>69</v>
      </c>
      <c r="J3" s="33"/>
      <c r="N3" s="6" t="s">
        <v>75</v>
      </c>
      <c r="O3" t="s">
        <v>74</v>
      </c>
      <c r="P3" s="25" t="s">
        <v>79</v>
      </c>
    </row>
    <row r="4" ht="9" customHeight="1" thickBot="1"/>
    <row r="5" spans="2:16" ht="13.5" thickBot="1">
      <c r="B5" s="6" t="s">
        <v>45</v>
      </c>
      <c r="D5" s="23" t="s">
        <v>70</v>
      </c>
      <c r="F5" s="6" t="s">
        <v>37</v>
      </c>
      <c r="I5" s="24">
        <v>3</v>
      </c>
      <c r="J5" s="6" t="s">
        <v>38</v>
      </c>
      <c r="O5" s="25" t="s">
        <v>76</v>
      </c>
      <c r="P5" s="25" t="s">
        <v>77</v>
      </c>
    </row>
    <row r="6" spans="2:4" ht="13.5" thickBot="1">
      <c r="B6" s="6" t="s">
        <v>46</v>
      </c>
      <c r="D6" s="18">
        <v>0</v>
      </c>
    </row>
    <row r="7" spans="2:18" ht="13.5" thickBot="1">
      <c r="B7" s="6"/>
      <c r="D7" s="9"/>
      <c r="J7" s="10" t="s">
        <v>39</v>
      </c>
      <c r="K7" s="10"/>
      <c r="L7" s="10"/>
      <c r="M7" s="10"/>
      <c r="N7" s="10"/>
      <c r="O7" s="26" t="s">
        <v>78</v>
      </c>
      <c r="P7" s="10"/>
      <c r="Q7" s="10"/>
      <c r="R7" s="10"/>
    </row>
    <row r="8" spans="2:6" ht="13.5" thickBot="1">
      <c r="B8" s="6" t="s">
        <v>1</v>
      </c>
      <c r="C8" s="19"/>
      <c r="D8" s="34" t="s">
        <v>17</v>
      </c>
      <c r="E8" s="35"/>
      <c r="F8" s="19"/>
    </row>
    <row r="9" spans="8:13" ht="12.75">
      <c r="H9" s="7" t="s">
        <v>40</v>
      </c>
      <c r="J9" s="7" t="s">
        <v>43</v>
      </c>
      <c r="L9" s="7" t="s">
        <v>44</v>
      </c>
      <c r="M9" s="7"/>
    </row>
    <row r="10" spans="2:14" ht="12.75">
      <c r="B10" s="6"/>
      <c r="C10" s="3"/>
      <c r="D10" s="8"/>
      <c r="E10" s="7"/>
      <c r="F10" s="3"/>
      <c r="H10" s="2">
        <f>(I5*F8*C8)/2</f>
        <v>0</v>
      </c>
      <c r="I10" s="6" t="s">
        <v>41</v>
      </c>
      <c r="J10" s="2">
        <f>(I5*F8*C8)/2</f>
        <v>0</v>
      </c>
      <c r="K10" s="6" t="s">
        <v>41</v>
      </c>
      <c r="L10" s="2">
        <f>I5*C8*F8</f>
        <v>0</v>
      </c>
      <c r="M10" s="6" t="s">
        <v>41</v>
      </c>
      <c r="N10" s="2" t="s">
        <v>67</v>
      </c>
    </row>
    <row r="11" spans="3:14" ht="12.75">
      <c r="C11" s="3"/>
      <c r="D11" s="3"/>
      <c r="E11" s="2"/>
      <c r="F11" s="3"/>
      <c r="H11" s="2">
        <f>H10/8</f>
        <v>0</v>
      </c>
      <c r="I11" s="6" t="s">
        <v>42</v>
      </c>
      <c r="J11" s="2">
        <f>J10/16</f>
        <v>0</v>
      </c>
      <c r="K11" s="6" t="s">
        <v>42</v>
      </c>
      <c r="L11" s="2"/>
      <c r="M11" s="2"/>
      <c r="N11" s="2"/>
    </row>
    <row r="12" spans="2:19" ht="9" customHeight="1">
      <c r="B12" s="6"/>
      <c r="C12" s="6"/>
      <c r="D12" s="6"/>
      <c r="E12" s="6"/>
      <c r="F12" s="6"/>
      <c r="G12" s="6"/>
      <c r="H12" s="28" t="s">
        <v>56</v>
      </c>
      <c r="I12" s="28" t="s">
        <v>35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ht="12.75">
      <c r="B13" s="6"/>
      <c r="C13" s="6"/>
      <c r="D13" s="6"/>
      <c r="E13" s="6"/>
      <c r="F13" s="6"/>
      <c r="G13" s="6"/>
      <c r="H13" s="28"/>
      <c r="I13" s="28"/>
      <c r="J13" s="6"/>
      <c r="K13" s="6"/>
      <c r="L13" s="6"/>
      <c r="M13" s="7"/>
      <c r="N13" s="6"/>
      <c r="O13" s="6"/>
      <c r="P13" s="6"/>
      <c r="Q13" s="36" t="s">
        <v>35</v>
      </c>
      <c r="R13" s="36"/>
      <c r="S13" s="6"/>
    </row>
    <row r="14" spans="2:22" ht="12.75" customHeight="1">
      <c r="B14" s="35" t="s">
        <v>2</v>
      </c>
      <c r="C14" s="28" t="s">
        <v>47</v>
      </c>
      <c r="D14" s="35" t="s">
        <v>3</v>
      </c>
      <c r="E14" s="27" t="s">
        <v>18</v>
      </c>
      <c r="F14" s="28" t="s">
        <v>19</v>
      </c>
      <c r="G14" s="28" t="s">
        <v>48</v>
      </c>
      <c r="H14" s="28"/>
      <c r="I14" s="28"/>
      <c r="J14" s="28" t="s">
        <v>14</v>
      </c>
      <c r="K14" s="28" t="s">
        <v>15</v>
      </c>
      <c r="L14" s="28" t="s">
        <v>16</v>
      </c>
      <c r="M14" s="28" t="s">
        <v>62</v>
      </c>
      <c r="N14" s="28" t="s">
        <v>59</v>
      </c>
      <c r="O14" s="28" t="s">
        <v>72</v>
      </c>
      <c r="P14" s="28" t="s">
        <v>73</v>
      </c>
      <c r="Q14" s="36"/>
      <c r="R14" s="36"/>
      <c r="S14" s="6"/>
      <c r="T14" s="28" t="s">
        <v>64</v>
      </c>
      <c r="U14" s="28" t="s">
        <v>65</v>
      </c>
      <c r="V14" s="17"/>
    </row>
    <row r="15" spans="2:22" ht="12.75" customHeight="1">
      <c r="B15" s="35"/>
      <c r="C15" s="28"/>
      <c r="D15" s="35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" t="s">
        <v>58</v>
      </c>
      <c r="R15" s="7" t="s">
        <v>57</v>
      </c>
      <c r="S15" s="6" t="s">
        <v>36</v>
      </c>
      <c r="T15" s="28"/>
      <c r="U15" s="28"/>
      <c r="V15" s="7" t="s">
        <v>66</v>
      </c>
    </row>
    <row r="16" spans="2:19" ht="5.25" customHeight="1" thickBot="1">
      <c r="B16" s="12"/>
      <c r="C16" s="13"/>
      <c r="D16" s="12"/>
      <c r="E16" s="14"/>
      <c r="F16" s="13"/>
      <c r="G16" s="13"/>
      <c r="H16" s="13"/>
      <c r="I16" s="13"/>
      <c r="J16" s="13"/>
      <c r="K16" s="13"/>
      <c r="L16" s="13"/>
      <c r="M16" s="13"/>
      <c r="N16" s="12"/>
      <c r="O16" s="12"/>
      <c r="P16" s="12"/>
      <c r="Q16" s="12"/>
      <c r="R16" s="12"/>
      <c r="S16" s="15"/>
    </row>
    <row r="17" spans="2:18" ht="5.25" customHeight="1" thickBot="1">
      <c r="B17" s="2"/>
      <c r="C17" s="4"/>
      <c r="D17" s="2"/>
      <c r="E17" s="5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  <c r="R17" s="2"/>
    </row>
    <row r="18" spans="2:22" ht="13.5" thickBot="1">
      <c r="B18" s="20" t="s">
        <v>61</v>
      </c>
      <c r="C18" t="s">
        <v>4</v>
      </c>
      <c r="D18" s="18"/>
      <c r="E18" s="19"/>
      <c r="F18" s="19"/>
      <c r="G18" s="2">
        <f aca="true" t="shared" si="0" ref="G18:G25">SUM(E18:F18)</f>
        <v>0</v>
      </c>
      <c r="H18" s="2">
        <f>IF(0.5*F8&gt;30,30,0.5*F8)</f>
        <v>0</v>
      </c>
      <c r="I18" s="19"/>
      <c r="J18" s="19"/>
      <c r="K18" s="19"/>
      <c r="L18" s="19"/>
      <c r="M18" s="19"/>
      <c r="N18" s="19" t="s">
        <v>13</v>
      </c>
      <c r="O18" s="19" t="s">
        <v>13</v>
      </c>
      <c r="P18" s="19" t="s">
        <v>13</v>
      </c>
      <c r="Q18" s="2" t="str">
        <f aca="true" t="shared" si="1" ref="Q18:Q25">IF(I18&lt;(H18*0.85),"Yes (Incr IVF)","No")</f>
        <v>No</v>
      </c>
      <c r="R18" s="2" t="str">
        <f>IF(V18=TRUE,"Yes (Decr IVF)","No")</f>
        <v>No</v>
      </c>
      <c r="S18" s="21"/>
      <c r="T18" s="16" t="b">
        <f>AND(G18&gt;175)</f>
        <v>0</v>
      </c>
      <c r="U18" s="16" t="b">
        <f>AND(I18&gt;70)</f>
        <v>0</v>
      </c>
      <c r="V18" s="16" t="b">
        <f>AND(U18,T18)</f>
        <v>0</v>
      </c>
    </row>
    <row r="19" spans="2:22" ht="13.5" thickBot="1">
      <c r="B19" s="20" t="s">
        <v>61</v>
      </c>
      <c r="C19" t="s">
        <v>5</v>
      </c>
      <c r="D19" s="18"/>
      <c r="E19" s="19"/>
      <c r="F19" s="19"/>
      <c r="G19" s="2">
        <f t="shared" si="0"/>
        <v>0</v>
      </c>
      <c r="H19" s="2">
        <f>IF(0.5*F8&gt;30,30,0.5*F8)</f>
        <v>0</v>
      </c>
      <c r="I19" s="19"/>
      <c r="J19" s="19"/>
      <c r="K19" s="19"/>
      <c r="L19" s="19"/>
      <c r="M19" s="19"/>
      <c r="N19" s="19" t="s">
        <v>13</v>
      </c>
      <c r="O19" s="19" t="s">
        <v>13</v>
      </c>
      <c r="P19" s="19" t="s">
        <v>13</v>
      </c>
      <c r="Q19" s="2" t="str">
        <f t="shared" si="1"/>
        <v>No</v>
      </c>
      <c r="R19" s="2" t="str">
        <f aca="true" t="shared" si="2" ref="R19:R25">IF(V19=TRUE,"Yes (Decr IVF)","No")</f>
        <v>No</v>
      </c>
      <c r="S19" s="22"/>
      <c r="T19" s="16" t="b">
        <f aca="true" t="shared" si="3" ref="T19:T25">AND(G19&gt;175)</f>
        <v>0</v>
      </c>
      <c r="U19" s="16" t="b">
        <f aca="true" t="shared" si="4" ref="U19:U44">AND(I19&gt;70)</f>
        <v>0</v>
      </c>
      <c r="V19" s="16" t="b">
        <f aca="true" t="shared" si="5" ref="V19:V44">AND(U19,T19)</f>
        <v>0</v>
      </c>
    </row>
    <row r="20" spans="2:22" ht="13.5" thickBot="1">
      <c r="B20" s="20" t="s">
        <v>61</v>
      </c>
      <c r="C20" t="s">
        <v>6</v>
      </c>
      <c r="D20" s="18"/>
      <c r="E20" s="19"/>
      <c r="F20" s="19"/>
      <c r="G20" s="2">
        <f t="shared" si="0"/>
        <v>0</v>
      </c>
      <c r="H20" s="2">
        <f>IF(0.5*F8&gt;30,30,0.5*F8)</f>
        <v>0</v>
      </c>
      <c r="I20" s="19"/>
      <c r="J20" s="19"/>
      <c r="K20" s="19"/>
      <c r="L20" s="19"/>
      <c r="M20" s="19"/>
      <c r="N20" s="19" t="s">
        <v>13</v>
      </c>
      <c r="O20" s="19" t="s">
        <v>13</v>
      </c>
      <c r="P20" s="19" t="s">
        <v>13</v>
      </c>
      <c r="Q20" s="2" t="str">
        <f t="shared" si="1"/>
        <v>No</v>
      </c>
      <c r="R20" s="2" t="str">
        <f t="shared" si="2"/>
        <v>No</v>
      </c>
      <c r="S20" s="22"/>
      <c r="T20" s="16" t="b">
        <f t="shared" si="3"/>
        <v>0</v>
      </c>
      <c r="U20" s="16" t="b">
        <f t="shared" si="4"/>
        <v>0</v>
      </c>
      <c r="V20" s="16" t="b">
        <f t="shared" si="5"/>
        <v>0</v>
      </c>
    </row>
    <row r="21" spans="2:22" ht="13.5" thickBot="1">
      <c r="B21" s="20" t="s">
        <v>63</v>
      </c>
      <c r="C21" t="s">
        <v>7</v>
      </c>
      <c r="D21" s="18"/>
      <c r="E21" s="19"/>
      <c r="F21" s="19"/>
      <c r="G21" s="2">
        <f t="shared" si="0"/>
        <v>0</v>
      </c>
      <c r="H21" s="2">
        <f>H18</f>
        <v>0</v>
      </c>
      <c r="I21" s="19"/>
      <c r="J21" s="19"/>
      <c r="K21" s="19"/>
      <c r="L21" s="19"/>
      <c r="M21" s="19"/>
      <c r="N21" s="19" t="s">
        <v>13</v>
      </c>
      <c r="O21" s="19" t="s">
        <v>13</v>
      </c>
      <c r="P21" s="19" t="s">
        <v>13</v>
      </c>
      <c r="Q21" s="2" t="str">
        <f t="shared" si="1"/>
        <v>No</v>
      </c>
      <c r="R21" s="2" t="str">
        <f t="shared" si="2"/>
        <v>No</v>
      </c>
      <c r="S21" s="22"/>
      <c r="T21" s="16" t="b">
        <f t="shared" si="3"/>
        <v>0</v>
      </c>
      <c r="U21" s="16" t="b">
        <f t="shared" si="4"/>
        <v>0</v>
      </c>
      <c r="V21" s="16" t="b">
        <f t="shared" si="5"/>
        <v>0</v>
      </c>
    </row>
    <row r="22" spans="2:22" ht="13.5" thickBot="1">
      <c r="B22" s="20" t="s">
        <v>63</v>
      </c>
      <c r="C22" t="s">
        <v>8</v>
      </c>
      <c r="D22" s="18"/>
      <c r="E22" s="19"/>
      <c r="F22" s="19"/>
      <c r="G22" s="2">
        <f t="shared" si="0"/>
        <v>0</v>
      </c>
      <c r="H22" s="2">
        <f>H18</f>
        <v>0</v>
      </c>
      <c r="I22" s="19"/>
      <c r="J22" s="19"/>
      <c r="K22" s="19"/>
      <c r="L22" s="19"/>
      <c r="M22" s="19"/>
      <c r="N22" s="19" t="s">
        <v>13</v>
      </c>
      <c r="O22" s="19" t="s">
        <v>13</v>
      </c>
      <c r="P22" s="19" t="s">
        <v>13</v>
      </c>
      <c r="Q22" s="2" t="str">
        <f t="shared" si="1"/>
        <v>No</v>
      </c>
      <c r="R22" s="2" t="str">
        <f t="shared" si="2"/>
        <v>No</v>
      </c>
      <c r="S22" s="22"/>
      <c r="T22" s="16" t="b">
        <f t="shared" si="3"/>
        <v>0</v>
      </c>
      <c r="U22" s="16" t="b">
        <f t="shared" si="4"/>
        <v>0</v>
      </c>
      <c r="V22" s="16" t="b">
        <f t="shared" si="5"/>
        <v>0</v>
      </c>
    </row>
    <row r="23" spans="2:22" ht="13.5" thickBot="1">
      <c r="B23" s="20" t="s">
        <v>63</v>
      </c>
      <c r="C23" t="s">
        <v>9</v>
      </c>
      <c r="D23" s="18"/>
      <c r="E23" s="19"/>
      <c r="F23" s="19"/>
      <c r="G23" s="2">
        <f t="shared" si="0"/>
        <v>0</v>
      </c>
      <c r="H23" s="2">
        <f>H18</f>
        <v>0</v>
      </c>
      <c r="I23" s="19"/>
      <c r="J23" s="19"/>
      <c r="K23" s="19"/>
      <c r="L23" s="19"/>
      <c r="M23" s="19"/>
      <c r="N23" s="19" t="s">
        <v>13</v>
      </c>
      <c r="O23" s="19" t="s">
        <v>13</v>
      </c>
      <c r="P23" s="19" t="s">
        <v>13</v>
      </c>
      <c r="Q23" s="2" t="str">
        <f t="shared" si="1"/>
        <v>No</v>
      </c>
      <c r="R23" s="2" t="str">
        <f t="shared" si="2"/>
        <v>No</v>
      </c>
      <c r="S23" s="22"/>
      <c r="T23" s="16" t="b">
        <f t="shared" si="3"/>
        <v>0</v>
      </c>
      <c r="U23" s="16" t="b">
        <f t="shared" si="4"/>
        <v>0</v>
      </c>
      <c r="V23" s="16" t="b">
        <f t="shared" si="5"/>
        <v>0</v>
      </c>
    </row>
    <row r="24" spans="2:22" ht="13.5" thickBot="1">
      <c r="B24" s="20" t="s">
        <v>63</v>
      </c>
      <c r="C24" t="s">
        <v>10</v>
      </c>
      <c r="D24" s="18"/>
      <c r="E24" s="19"/>
      <c r="F24" s="19"/>
      <c r="G24" s="2">
        <f t="shared" si="0"/>
        <v>0</v>
      </c>
      <c r="H24" s="2">
        <f>H18</f>
        <v>0</v>
      </c>
      <c r="I24" s="19"/>
      <c r="J24" s="19"/>
      <c r="K24" s="19"/>
      <c r="L24" s="19"/>
      <c r="M24" s="19"/>
      <c r="N24" s="19" t="s">
        <v>13</v>
      </c>
      <c r="O24" s="19" t="s">
        <v>13</v>
      </c>
      <c r="P24" s="19" t="s">
        <v>13</v>
      </c>
      <c r="Q24" s="2" t="str">
        <f t="shared" si="1"/>
        <v>No</v>
      </c>
      <c r="R24" s="2" t="str">
        <f t="shared" si="2"/>
        <v>No</v>
      </c>
      <c r="S24" s="21"/>
      <c r="T24" s="16" t="b">
        <f t="shared" si="3"/>
        <v>0</v>
      </c>
      <c r="U24" s="16" t="b">
        <f t="shared" si="4"/>
        <v>0</v>
      </c>
      <c r="V24" s="16" t="b">
        <f t="shared" si="5"/>
        <v>0</v>
      </c>
    </row>
    <row r="25" spans="2:22" ht="13.5" thickBot="1">
      <c r="B25" s="20" t="s">
        <v>63</v>
      </c>
      <c r="C25" t="s">
        <v>11</v>
      </c>
      <c r="D25" s="18"/>
      <c r="E25" s="19"/>
      <c r="F25" s="19"/>
      <c r="G25" s="2">
        <f t="shared" si="0"/>
        <v>0</v>
      </c>
      <c r="H25" s="2">
        <f>H18</f>
        <v>0</v>
      </c>
      <c r="I25" s="19"/>
      <c r="J25" s="19"/>
      <c r="K25" s="19"/>
      <c r="L25" s="19"/>
      <c r="M25" s="19"/>
      <c r="N25" s="19" t="s">
        <v>13</v>
      </c>
      <c r="O25" s="19" t="s">
        <v>13</v>
      </c>
      <c r="P25" s="19" t="s">
        <v>13</v>
      </c>
      <c r="Q25" s="2" t="str">
        <f t="shared" si="1"/>
        <v>No</v>
      </c>
      <c r="R25" s="2" t="str">
        <f t="shared" si="2"/>
        <v>No</v>
      </c>
      <c r="S25" s="22"/>
      <c r="T25" s="16" t="b">
        <f t="shared" si="3"/>
        <v>0</v>
      </c>
      <c r="U25" s="16" t="b">
        <f t="shared" si="4"/>
        <v>0</v>
      </c>
      <c r="V25" s="16" t="b">
        <f t="shared" si="5"/>
        <v>0</v>
      </c>
    </row>
    <row r="26" spans="2:19" ht="9" customHeight="1">
      <c r="B26" s="1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1"/>
    </row>
    <row r="27" spans="2:19" ht="12.75">
      <c r="B27" s="35" t="s">
        <v>54</v>
      </c>
      <c r="C27" s="35"/>
      <c r="D27" s="35"/>
      <c r="E27" s="2">
        <f>SUM(E18:E25)</f>
        <v>0</v>
      </c>
      <c r="F27" s="2">
        <f>SUM(F18:F25)</f>
        <v>0</v>
      </c>
      <c r="G27" s="2">
        <f>SUM(G18:G25)</f>
        <v>0</v>
      </c>
      <c r="H27" s="2">
        <f>SUM(H18:H25)</f>
        <v>0</v>
      </c>
      <c r="I27" s="2">
        <f>SUM(I18:I25)</f>
        <v>0</v>
      </c>
      <c r="J27" s="2"/>
      <c r="K27" s="2"/>
      <c r="L27" s="2"/>
      <c r="M27" s="2"/>
      <c r="N27" s="2"/>
      <c r="O27" s="2"/>
      <c r="P27" s="2"/>
      <c r="S27" s="21"/>
    </row>
    <row r="28" spans="5:19" ht="9" customHeight="1" thickBo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1"/>
    </row>
    <row r="29" spans="2:22" ht="13.5" thickBot="1">
      <c r="B29" s="20" t="s">
        <v>63</v>
      </c>
      <c r="C29" t="s">
        <v>12</v>
      </c>
      <c r="D29" s="18"/>
      <c r="E29" s="19"/>
      <c r="F29" s="19"/>
      <c r="G29" s="2">
        <f aca="true" t="shared" si="6" ref="G29:G44">SUM(E29:F29)</f>
        <v>0</v>
      </c>
      <c r="H29" s="2">
        <f>H18</f>
        <v>0</v>
      </c>
      <c r="I29" s="19"/>
      <c r="J29" s="19"/>
      <c r="K29" s="19"/>
      <c r="L29" s="19"/>
      <c r="M29" s="19"/>
      <c r="N29" s="19" t="s">
        <v>13</v>
      </c>
      <c r="O29" s="19" t="s">
        <v>13</v>
      </c>
      <c r="P29" s="19" t="s">
        <v>13</v>
      </c>
      <c r="Q29" s="2" t="str">
        <f aca="true" t="shared" si="7" ref="Q29:Q44">IF(I29&lt;(H29*0.85),"Yes (Incr IVF)","No")</f>
        <v>No</v>
      </c>
      <c r="R29" s="2" t="str">
        <f aca="true" t="shared" si="8" ref="R29:R44">IF(V29=TRUE,"Yes (Decr IVF)","No")</f>
        <v>No</v>
      </c>
      <c r="S29" s="22"/>
      <c r="T29" s="16" t="b">
        <f aca="true" t="shared" si="9" ref="T29:T44">AND(G29&gt;175)</f>
        <v>0</v>
      </c>
      <c r="U29" s="16" t="b">
        <f t="shared" si="4"/>
        <v>0</v>
      </c>
      <c r="V29" s="16" t="b">
        <f t="shared" si="5"/>
        <v>0</v>
      </c>
    </row>
    <row r="30" spans="2:22" ht="13.5" thickBot="1">
      <c r="B30" s="20" t="s">
        <v>63</v>
      </c>
      <c r="C30" t="s">
        <v>20</v>
      </c>
      <c r="D30" s="18"/>
      <c r="E30" s="19"/>
      <c r="F30" s="19"/>
      <c r="G30" s="2">
        <f t="shared" si="6"/>
        <v>0</v>
      </c>
      <c r="H30" s="2">
        <f>H18</f>
        <v>0</v>
      </c>
      <c r="I30" s="19"/>
      <c r="J30" s="19"/>
      <c r="K30" s="19"/>
      <c r="L30" s="19"/>
      <c r="M30" s="19"/>
      <c r="N30" s="19" t="s">
        <v>13</v>
      </c>
      <c r="O30" s="19" t="s">
        <v>13</v>
      </c>
      <c r="P30" s="19" t="s">
        <v>13</v>
      </c>
      <c r="Q30" s="2" t="str">
        <f t="shared" si="7"/>
        <v>No</v>
      </c>
      <c r="R30" s="2" t="str">
        <f t="shared" si="8"/>
        <v>No</v>
      </c>
      <c r="S30" s="22"/>
      <c r="T30" s="16" t="b">
        <f t="shared" si="9"/>
        <v>0</v>
      </c>
      <c r="U30" s="16" t="b">
        <f t="shared" si="4"/>
        <v>0</v>
      </c>
      <c r="V30" s="16" t="b">
        <f t="shared" si="5"/>
        <v>0</v>
      </c>
    </row>
    <row r="31" spans="2:22" ht="13.5" thickBot="1">
      <c r="B31" s="20" t="s">
        <v>63</v>
      </c>
      <c r="C31" t="s">
        <v>21</v>
      </c>
      <c r="D31" s="18"/>
      <c r="E31" s="19"/>
      <c r="F31" s="19"/>
      <c r="G31" s="2">
        <f t="shared" si="6"/>
        <v>0</v>
      </c>
      <c r="H31" s="2">
        <f>H18</f>
        <v>0</v>
      </c>
      <c r="I31" s="19"/>
      <c r="J31" s="19"/>
      <c r="K31" s="19"/>
      <c r="L31" s="19"/>
      <c r="M31" s="19"/>
      <c r="N31" s="19" t="s">
        <v>13</v>
      </c>
      <c r="O31" s="19" t="s">
        <v>13</v>
      </c>
      <c r="P31" s="19" t="s">
        <v>13</v>
      </c>
      <c r="Q31" s="2" t="str">
        <f t="shared" si="7"/>
        <v>No</v>
      </c>
      <c r="R31" s="2" t="str">
        <f t="shared" si="8"/>
        <v>No</v>
      </c>
      <c r="S31" s="22"/>
      <c r="T31" s="16" t="b">
        <f t="shared" si="9"/>
        <v>0</v>
      </c>
      <c r="U31" s="16" t="b">
        <f t="shared" si="4"/>
        <v>0</v>
      </c>
      <c r="V31" s="16" t="b">
        <f t="shared" si="5"/>
        <v>0</v>
      </c>
    </row>
    <row r="32" spans="2:22" ht="13.5" thickBot="1">
      <c r="B32" s="20" t="s">
        <v>63</v>
      </c>
      <c r="C32" t="s">
        <v>22</v>
      </c>
      <c r="D32" s="18"/>
      <c r="E32" s="19"/>
      <c r="F32" s="19"/>
      <c r="G32" s="2">
        <f t="shared" si="6"/>
        <v>0</v>
      </c>
      <c r="H32" s="2">
        <f>H18</f>
        <v>0</v>
      </c>
      <c r="I32" s="19"/>
      <c r="J32" s="19"/>
      <c r="K32" s="19"/>
      <c r="L32" s="19"/>
      <c r="M32" s="19"/>
      <c r="N32" s="19" t="s">
        <v>13</v>
      </c>
      <c r="O32" s="19" t="s">
        <v>13</v>
      </c>
      <c r="P32" s="19" t="s">
        <v>13</v>
      </c>
      <c r="Q32" s="2" t="str">
        <f t="shared" si="7"/>
        <v>No</v>
      </c>
      <c r="R32" s="2" t="str">
        <f t="shared" si="8"/>
        <v>No</v>
      </c>
      <c r="S32" s="22"/>
      <c r="T32" s="16" t="b">
        <f t="shared" si="9"/>
        <v>0</v>
      </c>
      <c r="U32" s="16" t="b">
        <f t="shared" si="4"/>
        <v>0</v>
      </c>
      <c r="V32" s="16" t="b">
        <f t="shared" si="5"/>
        <v>0</v>
      </c>
    </row>
    <row r="33" spans="2:22" ht="13.5" thickBot="1">
      <c r="B33" s="20" t="s">
        <v>63</v>
      </c>
      <c r="C33" t="s">
        <v>23</v>
      </c>
      <c r="D33" s="18"/>
      <c r="E33" s="19"/>
      <c r="F33" s="19"/>
      <c r="G33" s="2">
        <f t="shared" si="6"/>
        <v>0</v>
      </c>
      <c r="H33" s="2">
        <f>H18</f>
        <v>0</v>
      </c>
      <c r="I33" s="19"/>
      <c r="J33" s="19"/>
      <c r="K33" s="19"/>
      <c r="L33" s="19"/>
      <c r="M33" s="19"/>
      <c r="N33" s="19" t="s">
        <v>13</v>
      </c>
      <c r="O33" s="19" t="s">
        <v>13</v>
      </c>
      <c r="P33" s="19" t="s">
        <v>13</v>
      </c>
      <c r="Q33" s="2" t="str">
        <f t="shared" si="7"/>
        <v>No</v>
      </c>
      <c r="R33" s="2" t="str">
        <f t="shared" si="8"/>
        <v>No</v>
      </c>
      <c r="S33" s="21"/>
      <c r="T33" s="16" t="b">
        <f t="shared" si="9"/>
        <v>0</v>
      </c>
      <c r="U33" s="16" t="b">
        <f t="shared" si="4"/>
        <v>0</v>
      </c>
      <c r="V33" s="16" t="b">
        <f t="shared" si="5"/>
        <v>0</v>
      </c>
    </row>
    <row r="34" spans="2:22" ht="13.5" thickBot="1">
      <c r="B34" s="20" t="s">
        <v>63</v>
      </c>
      <c r="C34" t="s">
        <v>24</v>
      </c>
      <c r="D34" s="18"/>
      <c r="E34" s="19"/>
      <c r="F34" s="19"/>
      <c r="G34" s="2">
        <f t="shared" si="6"/>
        <v>0</v>
      </c>
      <c r="H34" s="2">
        <f>H18</f>
        <v>0</v>
      </c>
      <c r="I34" s="19"/>
      <c r="J34" s="19"/>
      <c r="K34" s="19"/>
      <c r="L34" s="19"/>
      <c r="M34" s="19"/>
      <c r="N34" s="19" t="s">
        <v>13</v>
      </c>
      <c r="O34" s="19" t="s">
        <v>13</v>
      </c>
      <c r="P34" s="19" t="s">
        <v>13</v>
      </c>
      <c r="Q34" s="2" t="str">
        <f t="shared" si="7"/>
        <v>No</v>
      </c>
      <c r="R34" s="2" t="str">
        <f t="shared" si="8"/>
        <v>No</v>
      </c>
      <c r="S34" s="21"/>
      <c r="T34" s="16" t="b">
        <f t="shared" si="9"/>
        <v>0</v>
      </c>
      <c r="U34" s="16" t="b">
        <f t="shared" si="4"/>
        <v>0</v>
      </c>
      <c r="V34" s="16" t="b">
        <f t="shared" si="5"/>
        <v>0</v>
      </c>
    </row>
    <row r="35" spans="2:22" ht="13.5" thickBot="1">
      <c r="B35" s="20" t="s">
        <v>63</v>
      </c>
      <c r="C35" t="s">
        <v>25</v>
      </c>
      <c r="D35" s="18"/>
      <c r="E35" s="19"/>
      <c r="F35" s="19"/>
      <c r="G35" s="2">
        <f t="shared" si="6"/>
        <v>0</v>
      </c>
      <c r="H35" s="2">
        <f>H18</f>
        <v>0</v>
      </c>
      <c r="I35" s="19"/>
      <c r="J35" s="19"/>
      <c r="K35" s="19"/>
      <c r="L35" s="19"/>
      <c r="M35" s="19"/>
      <c r="N35" s="19" t="s">
        <v>13</v>
      </c>
      <c r="O35" s="19" t="s">
        <v>13</v>
      </c>
      <c r="P35" s="19" t="s">
        <v>13</v>
      </c>
      <c r="Q35" s="2" t="str">
        <f t="shared" si="7"/>
        <v>No</v>
      </c>
      <c r="R35" s="2" t="str">
        <f t="shared" si="8"/>
        <v>No</v>
      </c>
      <c r="S35" s="21"/>
      <c r="T35" s="16" t="b">
        <f t="shared" si="9"/>
        <v>0</v>
      </c>
      <c r="U35" s="16" t="b">
        <f t="shared" si="4"/>
        <v>0</v>
      </c>
      <c r="V35" s="16" t="b">
        <f t="shared" si="5"/>
        <v>0</v>
      </c>
    </row>
    <row r="36" spans="2:22" ht="13.5" thickBot="1">
      <c r="B36" s="20" t="s">
        <v>63</v>
      </c>
      <c r="C36" t="s">
        <v>26</v>
      </c>
      <c r="D36" s="18"/>
      <c r="E36" s="19"/>
      <c r="F36" s="19"/>
      <c r="G36" s="2">
        <f t="shared" si="6"/>
        <v>0</v>
      </c>
      <c r="H36" s="2">
        <f>H18</f>
        <v>0</v>
      </c>
      <c r="I36" s="19"/>
      <c r="J36" s="19"/>
      <c r="K36" s="19"/>
      <c r="L36" s="19"/>
      <c r="M36" s="19"/>
      <c r="N36" s="19" t="s">
        <v>13</v>
      </c>
      <c r="O36" s="19" t="s">
        <v>13</v>
      </c>
      <c r="P36" s="19" t="s">
        <v>13</v>
      </c>
      <c r="Q36" s="2" t="str">
        <f t="shared" si="7"/>
        <v>No</v>
      </c>
      <c r="R36" s="2" t="str">
        <f t="shared" si="8"/>
        <v>No</v>
      </c>
      <c r="S36" s="21"/>
      <c r="T36" s="16" t="b">
        <f t="shared" si="9"/>
        <v>0</v>
      </c>
      <c r="U36" s="16" t="b">
        <f t="shared" si="4"/>
        <v>0</v>
      </c>
      <c r="V36" s="16" t="b">
        <f t="shared" si="5"/>
        <v>0</v>
      </c>
    </row>
    <row r="37" spans="2:22" ht="13.5" thickBot="1">
      <c r="B37" s="20" t="s">
        <v>63</v>
      </c>
      <c r="C37" t="s">
        <v>27</v>
      </c>
      <c r="D37" s="18"/>
      <c r="E37" s="19"/>
      <c r="F37" s="19"/>
      <c r="G37" s="2">
        <f t="shared" si="6"/>
        <v>0</v>
      </c>
      <c r="H37" s="2">
        <f>H18</f>
        <v>0</v>
      </c>
      <c r="I37" s="19"/>
      <c r="J37" s="19"/>
      <c r="K37" s="19"/>
      <c r="L37" s="19"/>
      <c r="M37" s="19"/>
      <c r="N37" s="19" t="s">
        <v>13</v>
      </c>
      <c r="O37" s="19" t="s">
        <v>13</v>
      </c>
      <c r="P37" s="19" t="s">
        <v>13</v>
      </c>
      <c r="Q37" s="2" t="str">
        <f t="shared" si="7"/>
        <v>No</v>
      </c>
      <c r="R37" s="2" t="str">
        <f t="shared" si="8"/>
        <v>No</v>
      </c>
      <c r="S37" s="21"/>
      <c r="T37" s="16" t="b">
        <f t="shared" si="9"/>
        <v>0</v>
      </c>
      <c r="U37" s="16" t="b">
        <f t="shared" si="4"/>
        <v>0</v>
      </c>
      <c r="V37" s="16" t="b">
        <f t="shared" si="5"/>
        <v>0</v>
      </c>
    </row>
    <row r="38" spans="2:22" ht="13.5" thickBot="1">
      <c r="B38" s="20" t="s">
        <v>63</v>
      </c>
      <c r="C38" t="s">
        <v>28</v>
      </c>
      <c r="D38" s="18"/>
      <c r="E38" s="19"/>
      <c r="F38" s="19"/>
      <c r="G38" s="2">
        <f t="shared" si="6"/>
        <v>0</v>
      </c>
      <c r="H38" s="2">
        <f>H18</f>
        <v>0</v>
      </c>
      <c r="I38" s="19"/>
      <c r="J38" s="19"/>
      <c r="K38" s="19"/>
      <c r="L38" s="19"/>
      <c r="M38" s="19"/>
      <c r="N38" s="19" t="s">
        <v>13</v>
      </c>
      <c r="O38" s="19" t="s">
        <v>13</v>
      </c>
      <c r="P38" s="19" t="s">
        <v>13</v>
      </c>
      <c r="Q38" s="2" t="str">
        <f t="shared" si="7"/>
        <v>No</v>
      </c>
      <c r="R38" s="2" t="str">
        <f t="shared" si="8"/>
        <v>No</v>
      </c>
      <c r="S38" s="21"/>
      <c r="T38" s="16" t="b">
        <f t="shared" si="9"/>
        <v>0</v>
      </c>
      <c r="U38" s="16" t="b">
        <f t="shared" si="4"/>
        <v>0</v>
      </c>
      <c r="V38" s="16" t="b">
        <f t="shared" si="5"/>
        <v>0</v>
      </c>
    </row>
    <row r="39" spans="2:22" ht="13.5" thickBot="1">
      <c r="B39" s="20" t="s">
        <v>63</v>
      </c>
      <c r="C39" t="s">
        <v>29</v>
      </c>
      <c r="D39" s="18"/>
      <c r="E39" s="19"/>
      <c r="F39" s="19"/>
      <c r="G39" s="2">
        <f t="shared" si="6"/>
        <v>0</v>
      </c>
      <c r="H39" s="2">
        <f>H18</f>
        <v>0</v>
      </c>
      <c r="I39" s="19"/>
      <c r="J39" s="19"/>
      <c r="K39" s="19"/>
      <c r="L39" s="19"/>
      <c r="M39" s="19"/>
      <c r="N39" s="19" t="s">
        <v>13</v>
      </c>
      <c r="O39" s="19" t="s">
        <v>13</v>
      </c>
      <c r="P39" s="19" t="s">
        <v>13</v>
      </c>
      <c r="Q39" s="2" t="str">
        <f t="shared" si="7"/>
        <v>No</v>
      </c>
      <c r="R39" s="2" t="str">
        <f t="shared" si="8"/>
        <v>No</v>
      </c>
      <c r="S39" s="21"/>
      <c r="T39" s="16" t="b">
        <f t="shared" si="9"/>
        <v>0</v>
      </c>
      <c r="U39" s="16" t="b">
        <f t="shared" si="4"/>
        <v>0</v>
      </c>
      <c r="V39" s="16" t="b">
        <f t="shared" si="5"/>
        <v>0</v>
      </c>
    </row>
    <row r="40" spans="2:22" ht="13.5" thickBot="1">
      <c r="B40" s="20" t="s">
        <v>63</v>
      </c>
      <c r="C40" t="s">
        <v>30</v>
      </c>
      <c r="D40" s="18"/>
      <c r="E40" s="19"/>
      <c r="F40" s="19"/>
      <c r="G40" s="2">
        <f t="shared" si="6"/>
        <v>0</v>
      </c>
      <c r="H40" s="2">
        <f>H18</f>
        <v>0</v>
      </c>
      <c r="I40" s="19"/>
      <c r="J40" s="19"/>
      <c r="K40" s="19"/>
      <c r="L40" s="19"/>
      <c r="M40" s="19"/>
      <c r="N40" s="19" t="s">
        <v>13</v>
      </c>
      <c r="O40" s="19" t="s">
        <v>13</v>
      </c>
      <c r="P40" s="19" t="s">
        <v>13</v>
      </c>
      <c r="Q40" s="2" t="str">
        <f t="shared" si="7"/>
        <v>No</v>
      </c>
      <c r="R40" s="2" t="str">
        <f t="shared" si="8"/>
        <v>No</v>
      </c>
      <c r="S40" s="21"/>
      <c r="T40" s="16" t="b">
        <f t="shared" si="9"/>
        <v>0</v>
      </c>
      <c r="U40" s="16" t="b">
        <f t="shared" si="4"/>
        <v>0</v>
      </c>
      <c r="V40" s="16" t="b">
        <f t="shared" si="5"/>
        <v>0</v>
      </c>
    </row>
    <row r="41" spans="2:22" ht="13.5" thickBot="1">
      <c r="B41" s="20" t="s">
        <v>63</v>
      </c>
      <c r="C41" t="s">
        <v>31</v>
      </c>
      <c r="D41" s="18"/>
      <c r="E41" s="19"/>
      <c r="F41" s="19"/>
      <c r="G41" s="2">
        <f t="shared" si="6"/>
        <v>0</v>
      </c>
      <c r="H41" s="2">
        <f>H18</f>
        <v>0</v>
      </c>
      <c r="I41" s="19"/>
      <c r="J41" s="19"/>
      <c r="K41" s="19"/>
      <c r="L41" s="19"/>
      <c r="M41" s="19"/>
      <c r="N41" s="19" t="s">
        <v>13</v>
      </c>
      <c r="O41" s="19" t="s">
        <v>13</v>
      </c>
      <c r="P41" s="19" t="s">
        <v>13</v>
      </c>
      <c r="Q41" s="2" t="str">
        <f t="shared" si="7"/>
        <v>No</v>
      </c>
      <c r="R41" s="2" t="str">
        <f t="shared" si="8"/>
        <v>No</v>
      </c>
      <c r="S41" s="21"/>
      <c r="T41" s="16" t="b">
        <f t="shared" si="9"/>
        <v>0</v>
      </c>
      <c r="U41" s="16" t="b">
        <f t="shared" si="4"/>
        <v>0</v>
      </c>
      <c r="V41" s="16" t="b">
        <f t="shared" si="5"/>
        <v>0</v>
      </c>
    </row>
    <row r="42" spans="2:22" ht="13.5" thickBot="1">
      <c r="B42" s="20" t="s">
        <v>63</v>
      </c>
      <c r="C42" t="s">
        <v>32</v>
      </c>
      <c r="D42" s="18"/>
      <c r="E42" s="19"/>
      <c r="F42" s="19"/>
      <c r="G42" s="2">
        <f t="shared" si="6"/>
        <v>0</v>
      </c>
      <c r="H42" s="2">
        <f>H18</f>
        <v>0</v>
      </c>
      <c r="I42" s="19"/>
      <c r="J42" s="19"/>
      <c r="K42" s="19"/>
      <c r="L42" s="19"/>
      <c r="M42" s="19"/>
      <c r="N42" s="19" t="s">
        <v>13</v>
      </c>
      <c r="O42" s="19" t="s">
        <v>13</v>
      </c>
      <c r="P42" s="19" t="s">
        <v>13</v>
      </c>
      <c r="Q42" s="2" t="str">
        <f t="shared" si="7"/>
        <v>No</v>
      </c>
      <c r="R42" s="2" t="str">
        <f t="shared" si="8"/>
        <v>No</v>
      </c>
      <c r="S42" s="21"/>
      <c r="T42" s="16" t="b">
        <f t="shared" si="9"/>
        <v>0</v>
      </c>
      <c r="U42" s="16" t="b">
        <f t="shared" si="4"/>
        <v>0</v>
      </c>
      <c r="V42" s="16" t="b">
        <f t="shared" si="5"/>
        <v>0</v>
      </c>
    </row>
    <row r="43" spans="2:22" ht="13.5" thickBot="1">
      <c r="B43" s="20" t="s">
        <v>63</v>
      </c>
      <c r="C43" t="s">
        <v>33</v>
      </c>
      <c r="D43" s="18"/>
      <c r="E43" s="19"/>
      <c r="F43" s="19"/>
      <c r="G43" s="2">
        <f t="shared" si="6"/>
        <v>0</v>
      </c>
      <c r="H43" s="2">
        <f>H18</f>
        <v>0</v>
      </c>
      <c r="I43" s="19"/>
      <c r="J43" s="19"/>
      <c r="K43" s="19"/>
      <c r="L43" s="19"/>
      <c r="M43" s="19"/>
      <c r="N43" s="19" t="s">
        <v>13</v>
      </c>
      <c r="O43" s="19" t="s">
        <v>13</v>
      </c>
      <c r="P43" s="19" t="s">
        <v>13</v>
      </c>
      <c r="Q43" s="2" t="str">
        <f t="shared" si="7"/>
        <v>No</v>
      </c>
      <c r="R43" s="2" t="str">
        <f t="shared" si="8"/>
        <v>No</v>
      </c>
      <c r="S43" s="21"/>
      <c r="T43" s="16" t="b">
        <f t="shared" si="9"/>
        <v>0</v>
      </c>
      <c r="U43" s="16" t="b">
        <f t="shared" si="4"/>
        <v>0</v>
      </c>
      <c r="V43" s="16" t="b">
        <f t="shared" si="5"/>
        <v>0</v>
      </c>
    </row>
    <row r="44" spans="2:22" ht="13.5" thickBot="1">
      <c r="B44" s="20" t="s">
        <v>63</v>
      </c>
      <c r="C44" t="s">
        <v>34</v>
      </c>
      <c r="D44" s="18"/>
      <c r="E44" s="19"/>
      <c r="F44" s="19"/>
      <c r="G44" s="2">
        <f t="shared" si="6"/>
        <v>0</v>
      </c>
      <c r="H44" s="2">
        <f>H18</f>
        <v>0</v>
      </c>
      <c r="I44" s="19"/>
      <c r="J44" s="19"/>
      <c r="K44" s="19"/>
      <c r="L44" s="19"/>
      <c r="M44" s="19"/>
      <c r="N44" s="19" t="s">
        <v>13</v>
      </c>
      <c r="O44" s="19" t="s">
        <v>13</v>
      </c>
      <c r="P44" s="19" t="s">
        <v>13</v>
      </c>
      <c r="Q44" s="2" t="str">
        <f t="shared" si="7"/>
        <v>No</v>
      </c>
      <c r="R44" s="2" t="str">
        <f t="shared" si="8"/>
        <v>No</v>
      </c>
      <c r="S44" s="21"/>
      <c r="T44" s="16" t="b">
        <f t="shared" si="9"/>
        <v>0</v>
      </c>
      <c r="U44" s="16" t="b">
        <f t="shared" si="4"/>
        <v>0</v>
      </c>
      <c r="V44" s="16" t="b">
        <f t="shared" si="5"/>
        <v>0</v>
      </c>
    </row>
    <row r="45" spans="2:8" ht="9" customHeight="1">
      <c r="B45" s="11"/>
      <c r="D45" s="11"/>
      <c r="E45" s="2"/>
      <c r="F45" s="2"/>
      <c r="G45" s="2"/>
      <c r="H45" s="2"/>
    </row>
    <row r="46" spans="2:9" ht="13.5" customHeight="1">
      <c r="B46" s="38" t="s">
        <v>53</v>
      </c>
      <c r="C46" s="38"/>
      <c r="D46" s="38"/>
      <c r="E46" s="2">
        <f>SUM(E29:E44)</f>
        <v>0</v>
      </c>
      <c r="F46" s="2">
        <f>SUM(F29:F44)</f>
        <v>0</v>
      </c>
      <c r="G46" s="2">
        <f>SUM(G29:G44)</f>
        <v>0</v>
      </c>
      <c r="H46" s="2">
        <f>SUM(H29:H44)</f>
        <v>0</v>
      </c>
      <c r="I46" s="2">
        <f>SUM(I29:I44)</f>
        <v>0</v>
      </c>
    </row>
    <row r="47" spans="2:8" ht="9" customHeight="1">
      <c r="B47" s="11"/>
      <c r="D47" s="11"/>
      <c r="E47" s="2"/>
      <c r="F47" s="2"/>
      <c r="G47" s="2"/>
      <c r="H47" s="2"/>
    </row>
    <row r="48" spans="2:9" ht="12.75">
      <c r="B48" s="35" t="s">
        <v>55</v>
      </c>
      <c r="C48" s="35"/>
      <c r="D48" s="35"/>
      <c r="E48" s="2">
        <f>SUM(E18:E25,E29:E44)</f>
        <v>0</v>
      </c>
      <c r="F48" s="2">
        <f>SUM(F18:F25,F29:F44)</f>
        <v>0</v>
      </c>
      <c r="G48" s="2">
        <f>SUM(G18:G25,G29:G44)</f>
        <v>0</v>
      </c>
      <c r="H48" s="2">
        <f>SUM(H29:H44,H18:H25)</f>
        <v>0</v>
      </c>
      <c r="I48" s="2">
        <f>SUM(I29:I44,I18:I25)</f>
        <v>0</v>
      </c>
    </row>
    <row r="49" ht="9" customHeight="1"/>
    <row r="50" spans="3:13" ht="12.75">
      <c r="C50" s="6" t="s">
        <v>49</v>
      </c>
      <c r="G50" s="2">
        <f>(SUM(G29:G32,G18:G25)+(((G32+G31+G30)/3)*12))</f>
        <v>0</v>
      </c>
      <c r="H50" s="6" t="s">
        <v>50</v>
      </c>
      <c r="I50" s="37" t="s">
        <v>52</v>
      </c>
      <c r="J50" s="37"/>
      <c r="K50" s="37"/>
      <c r="L50" s="37"/>
      <c r="M50" s="6" t="b">
        <f>NOT(G50&lt;G52)</f>
        <v>1</v>
      </c>
    </row>
    <row r="51" ht="9" customHeight="1"/>
    <row r="52" spans="3:8" ht="12.75">
      <c r="C52" s="6" t="s">
        <v>51</v>
      </c>
      <c r="G52" s="2">
        <f>6*C8*F8</f>
        <v>0</v>
      </c>
      <c r="H52" s="6" t="s">
        <v>50</v>
      </c>
    </row>
  </sheetData>
  <sheetProtection password="DD81" sheet="1"/>
  <mergeCells count="25">
    <mergeCell ref="I50:L50"/>
    <mergeCell ref="B27:D27"/>
    <mergeCell ref="B46:D46"/>
    <mergeCell ref="B48:D48"/>
    <mergeCell ref="C14:C15"/>
    <mergeCell ref="B14:B15"/>
    <mergeCell ref="G14:G15"/>
    <mergeCell ref="K14:K15"/>
    <mergeCell ref="L14:L15"/>
    <mergeCell ref="D14:D15"/>
    <mergeCell ref="T14:T15"/>
    <mergeCell ref="Q13:R14"/>
    <mergeCell ref="M14:M15"/>
    <mergeCell ref="U14:U15"/>
    <mergeCell ref="O14:O15"/>
    <mergeCell ref="N14:N15"/>
    <mergeCell ref="E14:E15"/>
    <mergeCell ref="P14:P15"/>
    <mergeCell ref="D3:F3"/>
    <mergeCell ref="I3:J3"/>
    <mergeCell ref="D8:E8"/>
    <mergeCell ref="H12:H15"/>
    <mergeCell ref="I12:I15"/>
    <mergeCell ref="F14:F15"/>
    <mergeCell ref="J14:J15"/>
  </mergeCells>
  <conditionalFormatting sqref="M50">
    <cfRule type="cellIs" priority="2" dxfId="2" operator="equal" stopIfTrue="1">
      <formula>FALSE</formula>
    </cfRule>
    <cfRule type="cellIs" priority="3" dxfId="0" operator="equal" stopIfTrue="1">
      <formula>TRUE</formula>
    </cfRule>
  </conditionalFormatting>
  <conditionalFormatting sqref="G18:G25 G29:G44">
    <cfRule type="cellIs" priority="1" dxfId="0" operator="lessThanOrEqual" stopIfTrue="1">
      <formula>174</formula>
    </cfRule>
  </conditionalFormatting>
  <dataValidations count="7">
    <dataValidation type="list" allowBlank="1" showInputMessage="1" showErrorMessage="1" sqref="N26">
      <formula1>"None, 0.04 u/min"</formula1>
    </dataValidation>
    <dataValidation type="list" allowBlank="1" showInputMessage="1" showErrorMessage="1" sqref="I5">
      <formula1>"3,4"</formula1>
    </dataValidation>
    <dataValidation type="list" allowBlank="1" showInputMessage="1" showErrorMessage="1" sqref="B47 B29:B45 B26">
      <formula1>" ,ICU,ED,OR"</formula1>
    </dataValidation>
    <dataValidation type="list" allowBlank="1" showInputMessage="1" showErrorMessage="1" sqref="O18:O25 O29:O44">
      <formula1>"None,1,2,3,4,5,6,7,8,9,10,11,12,13,14,15,16,17,18,19,20"</formula1>
    </dataValidation>
    <dataValidation type="list" allowBlank="1" showInputMessage="1" showErrorMessage="1" sqref="B18:B25">
      <formula1>"Pre/OSH,ICU,ED,OR"</formula1>
    </dataValidation>
    <dataValidation type="list" allowBlank="1" showInputMessage="1" showErrorMessage="1" sqref="D18:D25 D29:D44">
      <formula1>"0:00,1:00,2:00,3:00,4:00,5:00,6:00,7:00,8:00,9:00,10:00,11:00,12:00,13:00,14:00,15:00,16:00,17:00,18:00,19:00,20:00,21:00,22:00,23:00,24:00"</formula1>
    </dataValidation>
    <dataValidation type="list" allowBlank="1" showInputMessage="1" showErrorMessage="1" sqref="N18:N25 N29:N44">
      <formula1>"None, 0.03, 0.04"</formula1>
    </dataValidation>
  </dataValidations>
  <printOptions/>
  <pageMargins left="0.75" right="0.75" top="1" bottom="1" header="0.5" footer="0.5"/>
  <pageSetup fitToHeight="1" fitToWidth="1" horizontalDpi="600" verticalDpi="600" orientation="landscape" scale="42" r:id="rId1"/>
  <ignoredErrors>
    <ignoredError sqref="G20:G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Michigan</dc:creator>
  <cp:keywords/>
  <dc:description/>
  <cp:lastModifiedBy>Hemmila, Mark (Mark)</cp:lastModifiedBy>
  <cp:lastPrinted>2014-06-25T15:41:26Z</cp:lastPrinted>
  <dcterms:created xsi:type="dcterms:W3CDTF">2009-02-18T20:37:15Z</dcterms:created>
  <dcterms:modified xsi:type="dcterms:W3CDTF">2023-09-01T13:28:19Z</dcterms:modified>
  <cp:category/>
  <cp:version/>
  <cp:contentType/>
  <cp:contentStatus/>
</cp:coreProperties>
</file>